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VORLAGEN\STROM UND GAS\Preise und Entgelte\"/>
    </mc:Choice>
  </mc:AlternateContent>
  <xr:revisionPtr revIDLastSave="0" documentId="13_ncr:1_{1BE00856-9F7C-4337-9304-D29052240B6A}" xr6:coauthVersionLast="47" xr6:coauthVersionMax="47" xr10:uidLastSave="{00000000-0000-0000-0000-000000000000}"/>
  <bookViews>
    <workbookView xWindow="28680" yWindow="-120" windowWidth="29040" windowHeight="17640" xr2:uid="{1B6699CC-E1FF-47C7-885F-C0BBBE9EFCAF}"/>
  </bookViews>
  <sheets>
    <sheet name="Tabelle1" sheetId="1" r:id="rId1"/>
  </sheets>
  <definedNames>
    <definedName name="_xlnm.Print_Area" localSheetId="0">Tabelle1!$B$1:$H$23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C53" i="1"/>
  <c r="C54" i="1"/>
  <c r="C55" i="1"/>
  <c r="C56" i="1"/>
  <c r="C57" i="1"/>
  <c r="C58" i="1"/>
  <c r="C59" i="1"/>
  <c r="C60" i="1"/>
  <c r="C52" i="1"/>
  <c r="F47" i="1"/>
  <c r="D55" i="1" s="1"/>
  <c r="F46" i="1"/>
  <c r="F27" i="1"/>
  <c r="D38" i="1" s="1"/>
  <c r="F26" i="1"/>
  <c r="C15" i="1"/>
  <c r="C16" i="1"/>
  <c r="C17" i="1"/>
  <c r="C18" i="1"/>
  <c r="C19" i="1"/>
  <c r="C20" i="1"/>
  <c r="C21" i="1"/>
  <c r="C22" i="1"/>
  <c r="C14" i="1"/>
  <c r="D54" i="1"/>
  <c r="D56" i="1"/>
  <c r="D57" i="1"/>
  <c r="D58" i="1"/>
  <c r="D60" i="1"/>
  <c r="D61" i="1"/>
  <c r="D53" i="1"/>
  <c r="D37" i="1"/>
  <c r="D40" i="1"/>
  <c r="D41" i="1"/>
  <c r="D33" i="1"/>
  <c r="F29" i="1"/>
  <c r="D34" i="1" l="1"/>
  <c r="D39" i="1"/>
  <c r="D35" i="1"/>
  <c r="D36" i="1"/>
  <c r="D42" i="1"/>
  <c r="D52" i="1"/>
  <c r="D59" i="1"/>
  <c r="F52" i="1"/>
  <c r="C34" i="1"/>
  <c r="C35" i="1"/>
  <c r="C36" i="1"/>
  <c r="C37" i="1"/>
  <c r="C38" i="1"/>
  <c r="C39" i="1"/>
  <c r="C40" i="1"/>
  <c r="C41" i="1"/>
  <c r="C33" i="1"/>
  <c r="H52" i="1" l="1"/>
  <c r="E53" i="1" s="1"/>
  <c r="H53" i="1" s="1"/>
  <c r="E54" i="1" s="1"/>
  <c r="F54" i="1" s="1"/>
  <c r="F53" i="1"/>
  <c r="H33" i="1"/>
  <c r="E34" i="1" s="1"/>
  <c r="F34" i="1" s="1"/>
  <c r="F33" i="1"/>
  <c r="B14" i="1" s="1"/>
  <c r="H54" i="1" l="1"/>
  <c r="E55" i="1" s="1"/>
  <c r="F55" i="1" s="1"/>
  <c r="B15" i="1"/>
  <c r="H34" i="1"/>
  <c r="E35" i="1" s="1"/>
  <c r="H55" i="1" l="1"/>
  <c r="E56" i="1" s="1"/>
  <c r="F56" i="1" s="1"/>
  <c r="H56" i="1"/>
  <c r="E57" i="1" s="1"/>
  <c r="F57" i="1" s="1"/>
  <c r="F35" i="1"/>
  <c r="B16" i="1" s="1"/>
  <c r="H35" i="1"/>
  <c r="E36" i="1" s="1"/>
  <c r="H57" i="1" l="1"/>
  <c r="E58" i="1" s="1"/>
  <c r="H58" i="1" s="1"/>
  <c r="E59" i="1" s="1"/>
  <c r="H36" i="1"/>
  <c r="E37" i="1" s="1"/>
  <c r="F36" i="1"/>
  <c r="B17" i="1" s="1"/>
  <c r="F58" i="1" l="1"/>
  <c r="F59" i="1"/>
  <c r="H59" i="1"/>
  <c r="E60" i="1" s="1"/>
  <c r="F37" i="1"/>
  <c r="B18" i="1" s="1"/>
  <c r="H37" i="1"/>
  <c r="E38" i="1" s="1"/>
  <c r="F60" i="1" l="1"/>
  <c r="H60" i="1"/>
  <c r="H38" i="1"/>
  <c r="E39" i="1" s="1"/>
  <c r="F38" i="1"/>
  <c r="B19" i="1" s="1"/>
  <c r="F39" i="1" l="1"/>
  <c r="B20" i="1" s="1"/>
  <c r="H39" i="1"/>
  <c r="E40" i="1" s="1"/>
  <c r="F40" i="1" l="1"/>
  <c r="B21" i="1" s="1"/>
  <c r="H40" i="1"/>
  <c r="E41" i="1" s="1"/>
  <c r="F41" i="1" l="1"/>
  <c r="B22" i="1" s="1"/>
  <c r="H41" i="1"/>
</calcChain>
</file>

<file path=xl/sharedStrings.xml><?xml version="1.0" encoding="utf-8"?>
<sst xmlns="http://schemas.openxmlformats.org/spreadsheetml/2006/main" count="63" uniqueCount="39">
  <si>
    <t>Berechnung der neuen Abschlagsbeträge ab März 2023</t>
  </si>
  <si>
    <t>Fälligkeit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</si>
  <si>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</si>
  <si>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</si>
  <si>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</si>
  <si>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</si>
  <si>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</si>
  <si>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</si>
  <si>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</si>
  <si>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</si>
  <si>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</si>
  <si>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Zahlungsplan mit Energiepreisbremse</t>
  </si>
  <si>
    <t>urspr. Abschlag EUR</t>
  </si>
  <si>
    <t>Entlastungsbetrag EUR</t>
  </si>
  <si>
    <t>Restguthaben aus Vormonat EUR</t>
  </si>
  <si>
    <t>Zahlbetrag EUR</t>
  </si>
  <si>
    <t>Restguthaben für Folgemonat EUR</t>
  </si>
  <si>
    <t>10 Abschläge</t>
  </si>
  <si>
    <t>12 Entlastungsbeträge</t>
  </si>
  <si>
    <r>
      <rPr>
        <b/>
        <sz val="11"/>
        <color theme="1"/>
        <rFont val="Calibri"/>
        <family val="2"/>
        <scheme val="minor"/>
      </rPr>
      <t xml:space="preserve">monatlicher </t>
    </r>
    <r>
      <rPr>
        <sz val="11"/>
        <color theme="1"/>
        <rFont val="Calibri"/>
        <family val="2"/>
        <scheme val="minor"/>
      </rPr>
      <t>Entlastungsbetrag Strom:</t>
    </r>
  </si>
  <si>
    <t>Bitte füllen Sie die gelb hinterlegten Felder aus:</t>
  </si>
  <si>
    <t>jährlicher Entlastungsbetrag</t>
  </si>
  <si>
    <t>Ihr errechneter Abschlag Strom:</t>
  </si>
  <si>
    <t>Ihr errechneter Abschlag Gas:</t>
  </si>
  <si>
    <t>jährlicher Entlastungsbetrag Strom</t>
  </si>
  <si>
    <t>Zahlbetrag GAS</t>
  </si>
  <si>
    <t>Zahlbetrag Strom</t>
  </si>
  <si>
    <t>Ihr persönlicher Zahlungsplan</t>
  </si>
  <si>
    <t>Bitte zahlen Sie:</t>
  </si>
  <si>
    <t>Abschlag Strom:</t>
  </si>
  <si>
    <t>Abschlag Gas:</t>
  </si>
  <si>
    <r>
      <rPr>
        <b/>
        <sz val="11"/>
        <color theme="1"/>
        <rFont val="Calibri"/>
        <family val="2"/>
        <scheme val="minor"/>
      </rPr>
      <t xml:space="preserve">monatlicher </t>
    </r>
    <r>
      <rPr>
        <sz val="11"/>
        <color theme="1"/>
        <rFont val="Calibri"/>
        <family val="2"/>
        <scheme val="minor"/>
      </rPr>
      <t>Entlastungsbetrag Gas:</t>
    </r>
  </si>
  <si>
    <t>Berechnung Strom</t>
  </si>
  <si>
    <t>Berechnung Gas</t>
  </si>
  <si>
    <r>
      <t xml:space="preserve">März  </t>
    </r>
    <r>
      <rPr>
        <sz val="8"/>
        <color theme="0" tint="-0.34998626667073579"/>
        <rFont val="Calibri"/>
        <family val="2"/>
        <scheme val="minor"/>
      </rPr>
      <t>(beinhaltet Entlastung für Januar und Februar 23)</t>
    </r>
  </si>
  <si>
    <r>
      <rPr>
        <b/>
        <sz val="11"/>
        <color theme="0" tint="-0.34998626667073579"/>
        <rFont val="Calibri"/>
        <family val="2"/>
        <scheme val="minor"/>
      </rPr>
      <t xml:space="preserve">monatlicher </t>
    </r>
    <r>
      <rPr>
        <sz val="11"/>
        <color theme="0" tint="-0.34998626667073579"/>
        <rFont val="Calibri"/>
        <family val="2"/>
        <scheme val="minor"/>
      </rPr>
      <t>Entlastungsbetrag Strom:</t>
    </r>
  </si>
  <si>
    <r>
      <rPr>
        <b/>
        <sz val="11"/>
        <color theme="0" tint="-0.34998626667073579"/>
        <rFont val="Calibri"/>
        <family val="2"/>
        <scheme val="minor"/>
      </rPr>
      <t>monatlicher</t>
    </r>
    <r>
      <rPr>
        <sz val="11"/>
        <color theme="0" tint="-0.34998626667073579"/>
        <rFont val="Calibri"/>
        <family val="2"/>
        <scheme val="minor"/>
      </rPr>
      <t xml:space="preserve"> Entlastungsbetrag Gas:</t>
    </r>
  </si>
  <si>
    <t>Bitte füllen Sie die gelb hinterlegten Felder aus!</t>
  </si>
  <si>
    <t>Der Entlastungsbetrag Dezember wird in der Jahresverbrauchsabrechnung 2023 berücksichtigt.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</si>
</sst>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2" borderId="0" xfId="2" applyFont="1" applyFill="1" applyBorder="1"/>
    <xf numFmtId="0" fontId="4" fillId="0" borderId="0" xfId="0" applyFont="1"/>
    <xf numFmtId="43" fontId="4" fillId="0" borderId="0" xfId="1" applyFont="1" applyBorder="1"/>
    <xf numFmtId="0" fontId="6" fillId="0" borderId="0" xfId="0" applyFont="1"/>
    <xf numFmtId="0" fontId="4" fillId="0" borderId="0" xfId="0" applyFont="1" applyAlignment="1">
      <alignment horizontal="left" indent="2"/>
    </xf>
    <xf numFmtId="0" fontId="7" fillId="0" borderId="0" xfId="0" applyFont="1" applyAlignment="1">
      <alignment horizontal="left"/>
    </xf>
    <xf numFmtId="0" fontId="5" fillId="2" borderId="0" xfId="0" quotePrefix="1" applyFont="1" applyFill="1" applyAlignment="1">
      <alignment horizontal="center"/>
    </xf>
    <xf numFmtId="0" fontId="5" fillId="2" borderId="0" xfId="0" applyFont="1" applyFill="1"/>
    <xf numFmtId="0" fontId="5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center"/>
    </xf>
    <xf numFmtId="0" fontId="2" fillId="5" borderId="0" xfId="0" applyFont="1" applyFill="1" applyAlignment="1">
      <alignment horizontal="left"/>
    </xf>
    <xf numFmtId="0" fontId="4" fillId="5" borderId="0" xfId="0" applyFont="1" applyFill="1"/>
    <xf numFmtId="0" fontId="0" fillId="5" borderId="0" xfId="0" applyFill="1" applyAlignment="1">
      <alignment horizontal="left"/>
    </xf>
    <xf numFmtId="0" fontId="2" fillId="5" borderId="0" xfId="0" applyFont="1" applyFill="1" applyAlignment="1">
      <alignment horizontal="center"/>
    </xf>
    <xf numFmtId="4" fontId="0" fillId="5" borderId="0" xfId="0" applyNumberFormat="1" applyFill="1" applyAlignment="1">
      <alignment horizontal="left" indent="2"/>
    </xf>
    <xf numFmtId="14" fontId="4" fillId="5" borderId="0" xfId="0" applyNumberFormat="1" applyFont="1" applyFill="1" applyAlignment="1">
      <alignment horizontal="center"/>
    </xf>
    <xf numFmtId="0" fontId="2" fillId="5" borderId="1" xfId="0" applyFont="1" applyFill="1" applyBorder="1" applyAlignment="1">
      <alignment horizontal="left"/>
    </xf>
    <xf numFmtId="0" fontId="4" fillId="5" borderId="1" xfId="0" applyFont="1" applyFill="1" applyBorder="1"/>
    <xf numFmtId="43" fontId="8" fillId="0" borderId="0" xfId="1" applyFont="1" applyBorder="1"/>
    <xf numFmtId="0" fontId="8" fillId="0" borderId="0" xfId="0" applyFont="1" applyAlignment="1">
      <alignment horizontal="left" indent="2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4" borderId="0" xfId="0" applyFont="1" applyFill="1" applyAlignment="1">
      <alignment horizontal="left"/>
    </xf>
    <xf numFmtId="0" fontId="10" fillId="4" borderId="0" xfId="0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0" fillId="0" borderId="0" xfId="0" applyFont="1"/>
    <xf numFmtId="0" fontId="12" fillId="0" borderId="0" xfId="0" applyFont="1"/>
    <xf numFmtId="44" fontId="11" fillId="0" borderId="0" xfId="2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indent="1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9" fillId="3" borderId="0" xfId="0" applyFont="1" applyFill="1" applyAlignment="1">
      <alignment horizontal="right"/>
    </xf>
    <xf numFmtId="0" fontId="9" fillId="0" borderId="0" xfId="0" applyFont="1"/>
    <xf numFmtId="14" fontId="9" fillId="0" borderId="0" xfId="0" applyNumberFormat="1" applyFont="1" applyAlignment="1">
      <alignment horizontal="left"/>
    </xf>
    <xf numFmtId="2" fontId="10" fillId="0" borderId="0" xfId="2" applyNumberFormat="1" applyFont="1" applyBorder="1"/>
    <xf numFmtId="4" fontId="10" fillId="0" borderId="0" xfId="2" applyNumberFormat="1" applyFont="1" applyBorder="1"/>
    <xf numFmtId="44" fontId="10" fillId="0" borderId="0" xfId="2" applyFont="1" applyBorder="1"/>
    <xf numFmtId="4" fontId="11" fillId="3" borderId="0" xfId="0" applyNumberFormat="1" applyFont="1" applyFill="1"/>
    <xf numFmtId="14" fontId="11" fillId="3" borderId="0" xfId="0" applyNumberFormat="1" applyFont="1" applyFill="1" applyAlignment="1">
      <alignment horizontal="center"/>
    </xf>
    <xf numFmtId="43" fontId="10" fillId="0" borderId="0" xfId="1" applyFont="1" applyBorder="1"/>
    <xf numFmtId="0" fontId="10" fillId="0" borderId="0" xfId="0" applyFont="1" applyAlignment="1">
      <alignment horizontal="left" indent="2"/>
    </xf>
    <xf numFmtId="0" fontId="15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3" borderId="0" xfId="0" applyFont="1" applyFill="1" applyAlignment="1">
      <alignment horizontal="center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CBBF1-B0DE-428B-9AF0-DD4EF3FF6F3E}">
  <sheetPr>
    <pageSetUpPr fitToPage="1"/>
  </sheetPr>
  <dimension ref="B2:I80"/>
  <sheetViews>
    <sheetView tabSelected="1" zoomScale="120" zoomScaleNormal="120" workbookViewId="0">
      <selection activeCell="C14" sqref="C14"/>
    </sheetView>
  </sheetViews>
  <sheetFormatPr baseColWidth="10" defaultRowHeight="15" x14ac:dyDescent="0.25"/>
  <cols>
    <col min="1" max="1" width="3" customWidth="1"/>
    <col min="2" max="2" width="40.85546875" style="1" customWidth="1"/>
    <col min="3" max="3" width="16.140625" style="4" customWidth="1"/>
    <col min="4" max="4" width="17.42578125" style="4" customWidth="1"/>
    <col min="5" max="5" width="17.5703125" style="4" customWidth="1"/>
    <col min="6" max="6" width="15.5703125" customWidth="1"/>
    <col min="7" max="7" width="15.7109375" style="2" customWidth="1"/>
    <col min="8" max="8" width="16" style="4" customWidth="1"/>
    <col min="9" max="9" width="2.42578125" customWidth="1"/>
  </cols>
  <sheetData>
    <row r="2" spans="2:8" ht="15.75" x14ac:dyDescent="0.25">
      <c r="B2" s="8" t="s">
        <v>0</v>
      </c>
      <c r="F2" s="51" t="s">
        <v>37</v>
      </c>
      <c r="G2" s="9"/>
      <c r="H2" s="10"/>
    </row>
    <row r="3" spans="2:8" x14ac:dyDescent="0.25">
      <c r="B3" s="11" t="s">
        <v>11</v>
      </c>
    </row>
    <row r="5" spans="2:8" x14ac:dyDescent="0.25">
      <c r="B5" s="1" t="s">
        <v>29</v>
      </c>
      <c r="D5" s="6" t="s">
        <v>17</v>
      </c>
      <c r="F5" s="3">
        <v>100</v>
      </c>
    </row>
    <row r="6" spans="2:8" x14ac:dyDescent="0.25">
      <c r="B6" s="1" t="s">
        <v>30</v>
      </c>
      <c r="D6" s="6" t="s">
        <v>17</v>
      </c>
      <c r="F6" s="3">
        <v>100</v>
      </c>
    </row>
    <row r="7" spans="2:8" x14ac:dyDescent="0.25">
      <c r="B7" s="12" t="s">
        <v>19</v>
      </c>
      <c r="D7" s="6" t="s">
        <v>18</v>
      </c>
      <c r="F7" s="3">
        <v>20</v>
      </c>
    </row>
    <row r="8" spans="2:8" x14ac:dyDescent="0.25">
      <c r="B8" s="12" t="s">
        <v>31</v>
      </c>
      <c r="D8" s="6" t="s">
        <v>18</v>
      </c>
      <c r="F8" s="3">
        <v>50</v>
      </c>
    </row>
    <row r="11" spans="2:8" x14ac:dyDescent="0.25">
      <c r="B11" s="20" t="s">
        <v>27</v>
      </c>
      <c r="C11" s="21"/>
    </row>
    <row r="12" spans="2:8" x14ac:dyDescent="0.25">
      <c r="B12" s="16" t="s">
        <v>28</v>
      </c>
      <c r="C12" s="15"/>
    </row>
    <row r="13" spans="2:8" x14ac:dyDescent="0.25">
      <c r="B13" s="14" t="s">
        <v>15</v>
      </c>
      <c r="C13" s="17" t="s">
        <v>1</v>
      </c>
    </row>
    <row r="14" spans="2:8" x14ac:dyDescent="0.25">
      <c r="B14" s="18">
        <f t="shared" ref="B14:B22" si="0">F33+F52</f>
        <v>40</v>
      </c>
      <c r="C14" s="19">
        <f t="shared" ref="C14:C22" si="1">G52</f>
        <v>45005</v>
      </c>
    </row>
    <row r="15" spans="2:8" x14ac:dyDescent="0.25">
      <c r="B15" s="18">
        <f t="shared" si="0"/>
        <v>80</v>
      </c>
      <c r="C15" s="19">
        <f t="shared" si="1"/>
        <v>45036</v>
      </c>
    </row>
    <row r="16" spans="2:8" x14ac:dyDescent="0.25">
      <c r="B16" s="18">
        <f t="shared" si="0"/>
        <v>130</v>
      </c>
      <c r="C16" s="19">
        <f t="shared" si="1"/>
        <v>45066</v>
      </c>
    </row>
    <row r="17" spans="2:9" x14ac:dyDescent="0.25">
      <c r="B17" s="18">
        <f t="shared" si="0"/>
        <v>130</v>
      </c>
      <c r="C17" s="19">
        <f t="shared" si="1"/>
        <v>45097</v>
      </c>
    </row>
    <row r="18" spans="2:9" x14ac:dyDescent="0.25">
      <c r="B18" s="18">
        <f t="shared" si="0"/>
        <v>130</v>
      </c>
      <c r="C18" s="19">
        <f t="shared" si="1"/>
        <v>45127</v>
      </c>
    </row>
    <row r="19" spans="2:9" x14ac:dyDescent="0.25">
      <c r="B19" s="18">
        <f t="shared" si="0"/>
        <v>130</v>
      </c>
      <c r="C19" s="19">
        <f t="shared" si="1"/>
        <v>45158</v>
      </c>
    </row>
    <row r="20" spans="2:9" x14ac:dyDescent="0.25">
      <c r="B20" s="18">
        <f t="shared" si="0"/>
        <v>130</v>
      </c>
      <c r="C20" s="19">
        <f t="shared" si="1"/>
        <v>45189</v>
      </c>
    </row>
    <row r="21" spans="2:9" x14ac:dyDescent="0.25">
      <c r="B21" s="18">
        <f t="shared" si="0"/>
        <v>130</v>
      </c>
      <c r="C21" s="19">
        <f t="shared" si="1"/>
        <v>45219</v>
      </c>
    </row>
    <row r="22" spans="2:9" x14ac:dyDescent="0.25">
      <c r="B22" s="18">
        <f t="shared" si="0"/>
        <v>130</v>
      </c>
      <c r="C22" s="19">
        <f t="shared" si="1"/>
        <v>45250</v>
      </c>
    </row>
    <row r="23" spans="2:9" s="24" customFormat="1" ht="12" x14ac:dyDescent="0.2">
      <c r="B23" s="52" t="s">
        <v>38</v>
      </c>
      <c r="C23" s="22"/>
      <c r="D23" s="23"/>
      <c r="G23" s="25"/>
    </row>
    <row r="25" spans="2:9" s="30" customFormat="1" x14ac:dyDescent="0.25">
      <c r="B25" s="26" t="s">
        <v>32</v>
      </c>
      <c r="C25" s="27"/>
      <c r="D25" s="27"/>
      <c r="E25" s="27"/>
      <c r="F25" s="28"/>
      <c r="G25" s="29"/>
      <c r="H25" s="27"/>
    </row>
    <row r="26" spans="2:9" s="30" customFormat="1" x14ac:dyDescent="0.25">
      <c r="B26" s="31" t="s">
        <v>22</v>
      </c>
      <c r="C26" s="32"/>
      <c r="D26" s="33" t="s">
        <v>17</v>
      </c>
      <c r="E26" s="32"/>
      <c r="F26" s="34">
        <f>F5</f>
        <v>100</v>
      </c>
      <c r="G26" s="35"/>
      <c r="H26" s="32"/>
    </row>
    <row r="27" spans="2:9" s="30" customFormat="1" x14ac:dyDescent="0.25">
      <c r="B27" s="36" t="s">
        <v>35</v>
      </c>
      <c r="C27" s="32"/>
      <c r="D27" s="33" t="s">
        <v>18</v>
      </c>
      <c r="E27" s="32"/>
      <c r="F27" s="34">
        <f>F7</f>
        <v>20</v>
      </c>
      <c r="G27" s="35"/>
      <c r="H27" s="32"/>
    </row>
    <row r="28" spans="2:9" s="30" customFormat="1" ht="5.25" customHeight="1" x14ac:dyDescent="0.25">
      <c r="B28" s="36"/>
      <c r="C28" s="32"/>
      <c r="D28" s="33"/>
      <c r="E28" s="32"/>
      <c r="F28" s="32"/>
      <c r="G28" s="35"/>
      <c r="H28" s="32"/>
    </row>
    <row r="29" spans="2:9" s="30" customFormat="1" x14ac:dyDescent="0.25">
      <c r="B29" s="36" t="s">
        <v>24</v>
      </c>
      <c r="C29" s="32"/>
      <c r="D29" s="32"/>
      <c r="E29" s="32"/>
      <c r="F29" s="34">
        <f>(F27)*12</f>
        <v>240</v>
      </c>
      <c r="G29" s="35"/>
      <c r="H29" s="32"/>
    </row>
    <row r="30" spans="2:9" s="30" customFormat="1" x14ac:dyDescent="0.25">
      <c r="B30" s="31"/>
      <c r="C30" s="32"/>
      <c r="D30" s="32"/>
      <c r="E30" s="32"/>
      <c r="G30" s="35"/>
      <c r="H30" s="32"/>
    </row>
    <row r="31" spans="2:9" s="30" customFormat="1" x14ac:dyDescent="0.25">
      <c r="B31" s="31"/>
      <c r="C31" s="32"/>
      <c r="D31" s="32"/>
      <c r="E31" s="32"/>
      <c r="F31" s="53" t="s">
        <v>26</v>
      </c>
      <c r="G31" s="53"/>
      <c r="H31" s="32"/>
    </row>
    <row r="32" spans="2:9" s="30" customFormat="1" ht="30" customHeight="1" x14ac:dyDescent="0.25">
      <c r="B32" s="38"/>
      <c r="C32" s="39" t="s">
        <v>12</v>
      </c>
      <c r="D32" s="39" t="s">
        <v>13</v>
      </c>
      <c r="E32" s="40" t="s">
        <v>14</v>
      </c>
      <c r="F32" s="41" t="s">
        <v>15</v>
      </c>
      <c r="G32" s="37" t="s">
        <v>1</v>
      </c>
      <c r="H32" s="40" t="s">
        <v>16</v>
      </c>
      <c r="I32" s="42"/>
    </row>
    <row r="33" spans="2:8" s="30" customFormat="1" x14ac:dyDescent="0.25">
      <c r="B33" s="43" t="s">
        <v>34</v>
      </c>
      <c r="C33" s="44">
        <f>$F$26</f>
        <v>100</v>
      </c>
      <c r="D33" s="45">
        <f>-($F$27)*3</f>
        <v>-60</v>
      </c>
      <c r="E33" s="46">
        <v>0</v>
      </c>
      <c r="F33" s="47">
        <f>IF(C33+D33+E33&lt;0,0,C33+D33)</f>
        <v>40</v>
      </c>
      <c r="G33" s="48">
        <v>45005</v>
      </c>
      <c r="H33" s="45">
        <f>IF(C33+D33+E33&lt;0,C33+D33,0)</f>
        <v>0</v>
      </c>
    </row>
    <row r="34" spans="2:8" s="30" customFormat="1" x14ac:dyDescent="0.25">
      <c r="B34" s="43" t="s">
        <v>2</v>
      </c>
      <c r="C34" s="44">
        <f t="shared" ref="C34:C41" si="2">$F$26</f>
        <v>100</v>
      </c>
      <c r="D34" s="45">
        <f>-$F$27</f>
        <v>-20</v>
      </c>
      <c r="E34" s="46">
        <f>H33</f>
        <v>0</v>
      </c>
      <c r="F34" s="47">
        <f>IF(C34+D34+E34&lt;0,0,C34+D34+E34)</f>
        <v>80</v>
      </c>
      <c r="G34" s="48">
        <v>45036</v>
      </c>
      <c r="H34" s="45">
        <f>IF(C34+D34+E34&lt;0,C34+D34+E34,0)</f>
        <v>0</v>
      </c>
    </row>
    <row r="35" spans="2:8" s="30" customFormat="1" x14ac:dyDescent="0.25">
      <c r="B35" s="43" t="s">
        <v>3</v>
      </c>
      <c r="C35" s="44">
        <f t="shared" si="2"/>
        <v>100</v>
      </c>
      <c r="D35" s="45">
        <f t="shared" ref="D35:D42" si="3">-$F$27</f>
        <v>-20</v>
      </c>
      <c r="E35" s="46">
        <f t="shared" ref="E35:E41" si="4">H34</f>
        <v>0</v>
      </c>
      <c r="F35" s="47">
        <f t="shared" ref="F35:F41" si="5">IF(C35+D35+E35&lt;0,0,C35+D35+E35)</f>
        <v>80</v>
      </c>
      <c r="G35" s="48">
        <v>45066</v>
      </c>
      <c r="H35" s="45">
        <f t="shared" ref="H35:H41" si="6">IF(C35+D35+E35&lt;0,C35+D35+E35,0)</f>
        <v>0</v>
      </c>
    </row>
    <row r="36" spans="2:8" s="30" customFormat="1" x14ac:dyDescent="0.25">
      <c r="B36" s="43" t="s">
        <v>4</v>
      </c>
      <c r="C36" s="44">
        <f t="shared" si="2"/>
        <v>100</v>
      </c>
      <c r="D36" s="45">
        <f t="shared" si="3"/>
        <v>-20</v>
      </c>
      <c r="E36" s="46">
        <f t="shared" si="4"/>
        <v>0</v>
      </c>
      <c r="F36" s="47">
        <f t="shared" si="5"/>
        <v>80</v>
      </c>
      <c r="G36" s="48">
        <v>45097</v>
      </c>
      <c r="H36" s="45">
        <f t="shared" si="6"/>
        <v>0</v>
      </c>
    </row>
    <row r="37" spans="2:8" s="30" customFormat="1" x14ac:dyDescent="0.25">
      <c r="B37" s="43" t="s">
        <v>5</v>
      </c>
      <c r="C37" s="44">
        <f t="shared" si="2"/>
        <v>100</v>
      </c>
      <c r="D37" s="45">
        <f t="shared" si="3"/>
        <v>-20</v>
      </c>
      <c r="E37" s="46">
        <f t="shared" si="4"/>
        <v>0</v>
      </c>
      <c r="F37" s="47">
        <f t="shared" si="5"/>
        <v>80</v>
      </c>
      <c r="G37" s="48">
        <v>45127</v>
      </c>
      <c r="H37" s="45">
        <f t="shared" si="6"/>
        <v>0</v>
      </c>
    </row>
    <row r="38" spans="2:8" s="30" customFormat="1" x14ac:dyDescent="0.25">
      <c r="B38" s="43" t="s">
        <v>6</v>
      </c>
      <c r="C38" s="44">
        <f t="shared" si="2"/>
        <v>100</v>
      </c>
      <c r="D38" s="45">
        <f t="shared" si="3"/>
        <v>-20</v>
      </c>
      <c r="E38" s="46">
        <f t="shared" si="4"/>
        <v>0</v>
      </c>
      <c r="F38" s="47">
        <f t="shared" si="5"/>
        <v>80</v>
      </c>
      <c r="G38" s="48">
        <v>45158</v>
      </c>
      <c r="H38" s="45">
        <f t="shared" si="6"/>
        <v>0</v>
      </c>
    </row>
    <row r="39" spans="2:8" s="30" customFormat="1" x14ac:dyDescent="0.25">
      <c r="B39" s="43" t="s">
        <v>7</v>
      </c>
      <c r="C39" s="44">
        <f t="shared" si="2"/>
        <v>100</v>
      </c>
      <c r="D39" s="45">
        <f t="shared" si="3"/>
        <v>-20</v>
      </c>
      <c r="E39" s="46">
        <f t="shared" si="4"/>
        <v>0</v>
      </c>
      <c r="F39" s="47">
        <f t="shared" si="5"/>
        <v>80</v>
      </c>
      <c r="G39" s="48">
        <v>45189</v>
      </c>
      <c r="H39" s="45">
        <f t="shared" si="6"/>
        <v>0</v>
      </c>
    </row>
    <row r="40" spans="2:8" s="30" customFormat="1" x14ac:dyDescent="0.25">
      <c r="B40" s="43" t="s">
        <v>8</v>
      </c>
      <c r="C40" s="44">
        <f t="shared" si="2"/>
        <v>100</v>
      </c>
      <c r="D40" s="45">
        <f t="shared" si="3"/>
        <v>-20</v>
      </c>
      <c r="E40" s="46">
        <f t="shared" si="4"/>
        <v>0</v>
      </c>
      <c r="F40" s="47">
        <f t="shared" si="5"/>
        <v>80</v>
      </c>
      <c r="G40" s="48">
        <v>45219</v>
      </c>
      <c r="H40" s="45">
        <f t="shared" si="6"/>
        <v>0</v>
      </c>
    </row>
    <row r="41" spans="2:8" s="30" customFormat="1" x14ac:dyDescent="0.25">
      <c r="B41" s="43" t="s">
        <v>9</v>
      </c>
      <c r="C41" s="44">
        <f t="shared" si="2"/>
        <v>100</v>
      </c>
      <c r="D41" s="45">
        <f t="shared" si="3"/>
        <v>-20</v>
      </c>
      <c r="E41" s="46">
        <f t="shared" si="4"/>
        <v>0</v>
      </c>
      <c r="F41" s="47">
        <f t="shared" si="5"/>
        <v>80</v>
      </c>
      <c r="G41" s="48">
        <v>45250</v>
      </c>
      <c r="H41" s="45">
        <f t="shared" si="6"/>
        <v>0</v>
      </c>
    </row>
    <row r="42" spans="2:8" s="30" customFormat="1" x14ac:dyDescent="0.25">
      <c r="B42" s="38" t="s">
        <v>10</v>
      </c>
      <c r="C42" s="44"/>
      <c r="D42" s="45">
        <f t="shared" si="3"/>
        <v>-20</v>
      </c>
      <c r="E42" s="46"/>
      <c r="F42" s="46"/>
      <c r="G42" s="46"/>
      <c r="H42" s="45"/>
    </row>
    <row r="43" spans="2:8" s="30" customFormat="1" x14ac:dyDescent="0.25">
      <c r="B43" s="31"/>
      <c r="C43" s="49"/>
      <c r="D43" s="50"/>
      <c r="E43" s="32"/>
      <c r="G43" s="35"/>
      <c r="H43" s="32"/>
    </row>
    <row r="44" spans="2:8" s="30" customFormat="1" x14ac:dyDescent="0.25">
      <c r="B44" s="31"/>
      <c r="C44" s="49"/>
      <c r="D44" s="50"/>
      <c r="E44" s="32"/>
      <c r="G44" s="35"/>
      <c r="H44" s="32"/>
    </row>
    <row r="45" spans="2:8" s="30" customFormat="1" x14ac:dyDescent="0.25">
      <c r="B45" s="26" t="s">
        <v>33</v>
      </c>
      <c r="C45" s="27"/>
      <c r="D45" s="27"/>
      <c r="E45" s="27"/>
      <c r="F45" s="28" t="s">
        <v>20</v>
      </c>
      <c r="G45" s="29"/>
      <c r="H45" s="27"/>
    </row>
    <row r="46" spans="2:8" s="30" customFormat="1" x14ac:dyDescent="0.25">
      <c r="B46" s="31" t="s">
        <v>23</v>
      </c>
      <c r="C46" s="32"/>
      <c r="D46" s="33" t="s">
        <v>17</v>
      </c>
      <c r="E46" s="32"/>
      <c r="F46" s="34">
        <f>F6</f>
        <v>100</v>
      </c>
      <c r="G46" s="35"/>
      <c r="H46" s="32"/>
    </row>
    <row r="47" spans="2:8" s="30" customFormat="1" x14ac:dyDescent="0.25">
      <c r="B47" s="36" t="s">
        <v>36</v>
      </c>
      <c r="C47" s="32"/>
      <c r="D47" s="33" t="s">
        <v>18</v>
      </c>
      <c r="E47" s="32"/>
      <c r="F47" s="34">
        <f>F8</f>
        <v>50</v>
      </c>
      <c r="G47" s="35"/>
      <c r="H47" s="32"/>
    </row>
    <row r="48" spans="2:8" s="30" customFormat="1" x14ac:dyDescent="0.25">
      <c r="B48" s="36" t="s">
        <v>21</v>
      </c>
      <c r="C48" s="32"/>
      <c r="D48" s="32"/>
      <c r="E48" s="32"/>
      <c r="F48" s="34">
        <f>F47*12</f>
        <v>600</v>
      </c>
      <c r="G48" s="35"/>
      <c r="H48" s="32"/>
    </row>
    <row r="49" spans="2:9" s="30" customFormat="1" x14ac:dyDescent="0.25">
      <c r="B49" s="31"/>
      <c r="C49" s="32"/>
      <c r="D49" s="32"/>
      <c r="E49" s="32"/>
      <c r="G49" s="35"/>
      <c r="H49" s="32"/>
    </row>
    <row r="50" spans="2:9" s="30" customFormat="1" x14ac:dyDescent="0.25">
      <c r="B50" s="31"/>
      <c r="C50" s="32"/>
      <c r="D50" s="32"/>
      <c r="E50" s="32"/>
      <c r="F50" s="53" t="s">
        <v>25</v>
      </c>
      <c r="G50" s="53"/>
      <c r="H50" s="32"/>
    </row>
    <row r="51" spans="2:9" s="30" customFormat="1" ht="26.25" x14ac:dyDescent="0.25">
      <c r="B51" s="38"/>
      <c r="C51" s="39" t="s">
        <v>12</v>
      </c>
      <c r="D51" s="39" t="s">
        <v>13</v>
      </c>
      <c r="E51" s="40" t="s">
        <v>14</v>
      </c>
      <c r="F51" s="41" t="s">
        <v>15</v>
      </c>
      <c r="G51" s="37" t="s">
        <v>1</v>
      </c>
      <c r="H51" s="40" t="s">
        <v>16</v>
      </c>
      <c r="I51" s="42"/>
    </row>
    <row r="52" spans="2:9" s="30" customFormat="1" x14ac:dyDescent="0.25">
      <c r="B52" s="43" t="s">
        <v>34</v>
      </c>
      <c r="C52" s="44">
        <f>$F$46</f>
        <v>100</v>
      </c>
      <c r="D52" s="45">
        <f>-($F$47)*3</f>
        <v>-150</v>
      </c>
      <c r="E52" s="46">
        <v>0</v>
      </c>
      <c r="F52" s="47">
        <f>IF(C52+D52+E52&lt;0,0,C52+D52)</f>
        <v>0</v>
      </c>
      <c r="G52" s="48">
        <v>45005</v>
      </c>
      <c r="H52" s="45">
        <f>IF(C52+D52+E52&lt;0,C52+D52,0)</f>
        <v>-50</v>
      </c>
    </row>
    <row r="53" spans="2:9" s="30" customFormat="1" x14ac:dyDescent="0.25">
      <c r="B53" s="43" t="s">
        <v>2</v>
      </c>
      <c r="C53" s="44">
        <f t="shared" ref="C53:C60" si="7">$F$46</f>
        <v>100</v>
      </c>
      <c r="D53" s="45">
        <f>-$F$47</f>
        <v>-50</v>
      </c>
      <c r="E53" s="46">
        <f>H52</f>
        <v>-50</v>
      </c>
      <c r="F53" s="47">
        <f>IF(C53+D53+E53&lt;0,0,C53+D53+E53)</f>
        <v>0</v>
      </c>
      <c r="G53" s="48">
        <v>45036</v>
      </c>
      <c r="H53" s="45">
        <f>IF(C53+D53+E53&lt;0,C53+D53+E53,0)</f>
        <v>0</v>
      </c>
    </row>
    <row r="54" spans="2:9" s="30" customFormat="1" x14ac:dyDescent="0.25">
      <c r="B54" s="43" t="s">
        <v>3</v>
      </c>
      <c r="C54" s="44">
        <f t="shared" si="7"/>
        <v>100</v>
      </c>
      <c r="D54" s="45">
        <f t="shared" ref="D54:D61" si="8">-$F$47</f>
        <v>-50</v>
      </c>
      <c r="E54" s="46">
        <f t="shared" ref="E54:E60" si="9">H53</f>
        <v>0</v>
      </c>
      <c r="F54" s="47">
        <f t="shared" ref="F54:F60" si="10">IF(C54+D54+E54&lt;0,0,C54+D54+E54)</f>
        <v>50</v>
      </c>
      <c r="G54" s="48">
        <v>45066</v>
      </c>
      <c r="H54" s="45">
        <f t="shared" ref="H54:H60" si="11">IF(C54+D54+E54&lt;0,C54+D54+E54,0)</f>
        <v>0</v>
      </c>
    </row>
    <row r="55" spans="2:9" s="30" customFormat="1" x14ac:dyDescent="0.25">
      <c r="B55" s="43" t="s">
        <v>4</v>
      </c>
      <c r="C55" s="44">
        <f t="shared" si="7"/>
        <v>100</v>
      </c>
      <c r="D55" s="45">
        <f t="shared" si="8"/>
        <v>-50</v>
      </c>
      <c r="E55" s="46">
        <f t="shared" si="9"/>
        <v>0</v>
      </c>
      <c r="F55" s="47">
        <f t="shared" si="10"/>
        <v>50</v>
      </c>
      <c r="G55" s="48">
        <v>45097</v>
      </c>
      <c r="H55" s="45">
        <f t="shared" si="11"/>
        <v>0</v>
      </c>
    </row>
    <row r="56" spans="2:9" s="30" customFormat="1" x14ac:dyDescent="0.25">
      <c r="B56" s="43" t="s">
        <v>5</v>
      </c>
      <c r="C56" s="44">
        <f t="shared" si="7"/>
        <v>100</v>
      </c>
      <c r="D56" s="45">
        <f t="shared" si="8"/>
        <v>-50</v>
      </c>
      <c r="E56" s="46">
        <f t="shared" si="9"/>
        <v>0</v>
      </c>
      <c r="F56" s="47">
        <f t="shared" si="10"/>
        <v>50</v>
      </c>
      <c r="G56" s="48">
        <v>45127</v>
      </c>
      <c r="H56" s="45">
        <f t="shared" si="11"/>
        <v>0</v>
      </c>
    </row>
    <row r="57" spans="2:9" s="30" customFormat="1" x14ac:dyDescent="0.25">
      <c r="B57" s="43" t="s">
        <v>6</v>
      </c>
      <c r="C57" s="44">
        <f t="shared" si="7"/>
        <v>100</v>
      </c>
      <c r="D57" s="45">
        <f t="shared" si="8"/>
        <v>-50</v>
      </c>
      <c r="E57" s="46">
        <f t="shared" si="9"/>
        <v>0</v>
      </c>
      <c r="F57" s="47">
        <f t="shared" si="10"/>
        <v>50</v>
      </c>
      <c r="G57" s="48">
        <v>45158</v>
      </c>
      <c r="H57" s="45">
        <f t="shared" si="11"/>
        <v>0</v>
      </c>
    </row>
    <row r="58" spans="2:9" s="30" customFormat="1" x14ac:dyDescent="0.25">
      <c r="B58" s="43" t="s">
        <v>7</v>
      </c>
      <c r="C58" s="44">
        <f t="shared" si="7"/>
        <v>100</v>
      </c>
      <c r="D58" s="45">
        <f t="shared" si="8"/>
        <v>-50</v>
      </c>
      <c r="E58" s="46">
        <f t="shared" si="9"/>
        <v>0</v>
      </c>
      <c r="F58" s="47">
        <f t="shared" si="10"/>
        <v>50</v>
      </c>
      <c r="G58" s="48">
        <v>45189</v>
      </c>
      <c r="H58" s="45">
        <f t="shared" si="11"/>
        <v>0</v>
      </c>
    </row>
    <row r="59" spans="2:9" s="30" customFormat="1" x14ac:dyDescent="0.25">
      <c r="B59" s="43" t="s">
        <v>8</v>
      </c>
      <c r="C59" s="44">
        <f t="shared" si="7"/>
        <v>100</v>
      </c>
      <c r="D59" s="45">
        <f t="shared" si="8"/>
        <v>-50</v>
      </c>
      <c r="E59" s="46">
        <f t="shared" si="9"/>
        <v>0</v>
      </c>
      <c r="F59" s="47">
        <f t="shared" si="10"/>
        <v>50</v>
      </c>
      <c r="G59" s="48">
        <v>45219</v>
      </c>
      <c r="H59" s="45">
        <f t="shared" si="11"/>
        <v>0</v>
      </c>
    </row>
    <row r="60" spans="2:9" s="30" customFormat="1" x14ac:dyDescent="0.25">
      <c r="B60" s="43" t="s">
        <v>9</v>
      </c>
      <c r="C60" s="44">
        <f t="shared" si="7"/>
        <v>100</v>
      </c>
      <c r="D60" s="45">
        <f t="shared" si="8"/>
        <v>-50</v>
      </c>
      <c r="E60" s="46">
        <f t="shared" si="9"/>
        <v>0</v>
      </c>
      <c r="F60" s="47">
        <f t="shared" si="10"/>
        <v>50</v>
      </c>
      <c r="G60" s="48">
        <v>45250</v>
      </c>
      <c r="H60" s="45">
        <f t="shared" si="11"/>
        <v>0</v>
      </c>
    </row>
    <row r="61" spans="2:9" s="30" customFormat="1" x14ac:dyDescent="0.25">
      <c r="B61" s="38" t="s">
        <v>10</v>
      </c>
      <c r="C61" s="44"/>
      <c r="D61" s="45">
        <f t="shared" si="8"/>
        <v>-50</v>
      </c>
      <c r="E61" s="46"/>
      <c r="F61" s="46"/>
      <c r="G61" s="46"/>
      <c r="H61" s="45"/>
    </row>
    <row r="62" spans="2:9" x14ac:dyDescent="0.25">
      <c r="C62" s="5"/>
      <c r="D62" s="7"/>
    </row>
    <row r="80" spans="3:3" x14ac:dyDescent="0.25">
      <c r="C80" s="13"/>
    </row>
  </sheetData>
  <mergeCells count="2">
    <mergeCell ref="F31:G31"/>
    <mergeCell ref="F50:G50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 Hortig</dc:creator>
  <cp:lastModifiedBy>Elke Hortig</cp:lastModifiedBy>
  <cp:lastPrinted>2023-03-17T07:35:29Z</cp:lastPrinted>
  <dcterms:created xsi:type="dcterms:W3CDTF">2023-03-02T08:27:45Z</dcterms:created>
  <dcterms:modified xsi:type="dcterms:W3CDTF">2023-03-20T07:43:40Z</dcterms:modified>
</cp:coreProperties>
</file>